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gale\ANTICORRUZIONE E TRASPARENZA\2023\PUBBLICAZIONI SITO 2023\"/>
    </mc:Choice>
  </mc:AlternateContent>
  <xr:revisionPtr revIDLastSave="0" documentId="13_ncr:1_{03699283-F1E7-4A4C-8970-7B26FF2496CB}" xr6:coauthVersionLast="47" xr6:coauthVersionMax="47" xr10:uidLastSave="{00000000-0000-0000-0000-000000000000}"/>
  <bookViews>
    <workbookView xWindow="-120" yWindow="-120" windowWidth="29040" windowHeight="15720" xr2:uid="{E566D453-2466-4CCC-935B-3A9C979DC12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4" i="1" l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<sst xmlns="http://schemas.openxmlformats.org/spreadsheetml/2006/main" count="199" uniqueCount="153">
  <si>
    <t>CIG</t>
  </si>
  <si>
    <t>Oggetto</t>
  </si>
  <si>
    <t>Importo di aggiudicazione</t>
  </si>
  <si>
    <t>revisione motore automotrice Stadler ATR 110.001</t>
  </si>
  <si>
    <t>00825470305-OFFICINA NORD DIESEL s.r.l.</t>
  </si>
  <si>
    <t>33257.95</t>
  </si>
  <si>
    <t>incarico per il servizio di consulenza legale in materia di diritto del lavoro, delle relazioni sindacali e della previdenza sociale</t>
  </si>
  <si>
    <t>BTTDRN57T57Z345G-Avv. Adriana Battistutta</t>
  </si>
  <si>
    <t>36000.0</t>
  </si>
  <si>
    <t>Servizio relativo allâ€™utilizzo delle tracce orarie funzionali allâ€™effettuazione di corse prova per mantenimento competenze merci â€“ comprese le tracce e i servizi di cui al capitolo 5 del PIR</t>
  </si>
  <si>
    <t>01008081000-Rete Ferroviaria Italiana s.p.a.</t>
  </si>
  <si>
    <t>6000.0</t>
  </si>
  <si>
    <t>incarico per prestazione professionale "Direzione Lavori in Udine, Remanzacco, Cividale"</t>
  </si>
  <si>
    <t>CPPRRT66P12L483C-Cappellari geom. Roberto</t>
  </si>
  <si>
    <t>11500.0</t>
  </si>
  <si>
    <t>fornitura traverse CAVP - tipo RFI 230 V 50E5</t>
  </si>
  <si>
    <t>03547730873-MARGARITELLI FERROVIARIA s.p.a.</t>
  </si>
  <si>
    <t>6456.0</t>
  </si>
  <si>
    <t>servizio assicurazione vettoriale</t>
  </si>
  <si>
    <t>05032630963-ALLIANZ s.p.a.</t>
  </si>
  <si>
    <t>40500.0</t>
  </si>
  <si>
    <t>incarico per configurazione di server di condivisione documentale</t>
  </si>
  <si>
    <t>DGSFBA72E22L483W-ing. Fabio De Agostini</t>
  </si>
  <si>
    <t>1500.0</t>
  </si>
  <si>
    <t>servizio assicurazione corpi ferroviari</t>
  </si>
  <si>
    <t>120300.0</t>
  </si>
  <si>
    <t>600000.0</t>
  </si>
  <si>
    <t>incarico servizio assistenza tecnico-amministrativa per soppressione Passaggi a Livello privati</t>
  </si>
  <si>
    <t>MLNGPP54M21H161T-geom. Giuseppe Molinaro</t>
  </si>
  <si>
    <t>fornitura piattaforma telematica e-procurement</t>
  </si>
  <si>
    <t>06188330150-MAGGIOLI S.p.a.,07189200723-Mediaconsult s.r.l.</t>
  </si>
  <si>
    <t>06188330150-MAGGIOLI S.p.a.</t>
  </si>
  <si>
    <t>16020.0</t>
  </si>
  <si>
    <t>CRLRRT49M16L424X-ing. Roberto Carollo</t>
  </si>
  <si>
    <t>2850.0</t>
  </si>
  <si>
    <t>servizio di autocorse sostitutive di treni soppressi della SocietÃ  Ferrovie Udine Cividale sulla linea â€œUdine â€“ Cividaleâ€</t>
  </si>
  <si>
    <t>00500670310-AUTOSERVIZI F.V.G. S.p.A. â€“ SAF</t>
  </si>
  <si>
    <t>129634.31</t>
  </si>
  <si>
    <t>11498640157-Bureau Veritas Italia S.p.A.</t>
  </si>
  <si>
    <t>7500.0</t>
  </si>
  <si>
    <t>fornitura autovettura aziendale FIAT Panda 4x4 serie 3 0.9 twinair turbo</t>
  </si>
  <si>
    <t>00434900304-PRONTOAUTO S.p.A.,00040220311-AGUZZONI S.p.A.,00218470938-SINA S.p.A.,00611970286-PROFESSIONALCAR-STEFANELLI S.p.A.</t>
  </si>
  <si>
    <t>00434900304-PRONTOAUTO S.p.A.</t>
  </si>
  <si>
    <t>11142.26</t>
  </si>
  <si>
    <t>incarico per il servizio di revisione della motrice FUC LD 405</t>
  </si>
  <si>
    <t>02267140065-RAILOC s.r.l.</t>
  </si>
  <si>
    <t>10314.8</t>
  </si>
  <si>
    <t>incarico per straordinaria manutenzione fabbricato direzionale in Udine, via Peschiera 30 â€“ opere esterne</t>
  </si>
  <si>
    <t>MNCGPP55E14M088H-impresa Monachello Giuseppe</t>
  </si>
  <si>
    <t>15795.28</t>
  </si>
  <si>
    <t>servizio di trasporto dei dipendenti della SocietÃ  Ferrovie Udine Cividale s.r.l. dalla sede aziendale FUC (via Peschiera, 30 â€“ Udine) alla stazione Trieste C.le e viceversa</t>
  </si>
  <si>
    <t>DRGGLN63S19L483T-Dorigo Giuliano</t>
  </si>
  <si>
    <t>18620.0</t>
  </si>
  <si>
    <t>lavori di manutenzione ordinaria dei locali tecnici in stazione a Remanzacco</t>
  </si>
  <si>
    <t>02964420307-CALI s.r.l.</t>
  </si>
  <si>
    <t>2500.0</t>
  </si>
  <si>
    <t>sostituzione strail PL12 km 8+011 linea Udine Cividale - Lastre in gomma vulcaniz tipo strail</t>
  </si>
  <si>
    <t>DE290329859-KRAIBURG STRAIL GMBH &amp; CO. KG</t>
  </si>
  <si>
    <t>32000.0</t>
  </si>
  <si>
    <t>incarico per prestazioni professionali relative a: - attivitÃ  amministrative relative alla messa a norma dei container ufficio posti nellâ€™area nord della sede FUC ed ogni attivitÃ  a ciÃ² inerente; - Studio di fattibilitÃ  per la realizzazione di un impianto di lavaggio; - Cura delle pratiche amministrative/autorizzative relative alle opere da eseguirsi presso la sede FUC ed impianti ferroviari</t>
  </si>
  <si>
    <t>BRDMRA58P19L483V-geom. Mauro Braidotti</t>
  </si>
  <si>
    <t>7000.0</t>
  </si>
  <si>
    <t>Software SaaS Oilweb xAD per la gestione del DAA telematico e per la telematizzazione delle Accise</t>
  </si>
  <si>
    <t>09893500158-SIC s.r.l.</t>
  </si>
  <si>
    <t>4650.0</t>
  </si>
  <si>
    <t>servizio di autobus sostitutivi â€œa chiamataâ€ da utilizzarsi nei casi di sospensione/cancellazione del treno MICOTRA in ragione di eventi imprevedibili</t>
  </si>
  <si>
    <t>01420610931-Alibus International s.r.l.</t>
  </si>
  <si>
    <t>39900.0</t>
  </si>
  <si>
    <t>incarico di Direttore Lavori e Coordinatore per la Sicurezza in fase di progettazione e di esecuzione per i seguenti lavori e forniture connesse:  Manutenzione ordinaria â€œon conditionâ€ su binari e scambi e lavori allâ€™armamento conseguenti la realizzazione, da parte di ANAS S.p.A., di un sottopasso stradale al km 13+516 della linea Udine Cividale</t>
  </si>
  <si>
    <t>02745660304-Claudio Fermani (Studio Tecnico Archimede s.r.l.)</t>
  </si>
  <si>
    <t>5800.0</t>
  </si>
  <si>
    <t>incarico per prestazioni professionali connesse alla costruzione, da parte di ANAS S.p.A., di un sottopasso al km 13+516 della linea Udine-Cividale â€“ Variante S.S. 54 del Friuli nel Comune di Cividale</t>
  </si>
  <si>
    <t>incarico per il servizio esternalizzato per il controllo su determinati adempimenti previsti dalle norme di cui al d.lgs. n. 231/2001, legge n. 190/2012, d.lgs. n. 33/2013 e d.lgs. n. 196/2003 e GDPR (regolamento UE)</t>
  </si>
  <si>
    <t>06047090961-AVVERA s.r.l.</t>
  </si>
  <si>
    <t>17400.0</t>
  </si>
  <si>
    <t>fornitura Battery IOT SYSTEM</t>
  </si>
  <si>
    <t>07435611210-AXCENT System Engineering s.r.l.</t>
  </si>
  <si>
    <t>39864.0</t>
  </si>
  <si>
    <t>servizio di accesso al sistema NTS per inserimento dati dellâ€™orario commerciale</t>
  </si>
  <si>
    <t>05403151003-Trenitalia S.p.A.</t>
  </si>
  <si>
    <t>980.0</t>
  </si>
  <si>
    <t>fornitura autoveicolo nuovo FIAT DoblÃ² 1.3 MULTIJET 16 V, 95 CV, E6, SX, 3 posti</t>
  </si>
  <si>
    <t>00434900304-PRONTOAUTO S.p.A.,00972350300-TECNOAUTO,00611970286-PROFESSIONALCAR-STEFANELLI S.p.A.</t>
  </si>
  <si>
    <t>12131.15</t>
  </si>
  <si>
    <t>software gestionale idoneo alle attivitÃ  di pianificazione degli interventi manutentivi sul materiale rotabile inserito nel parco macchine di FUC</t>
  </si>
  <si>
    <t>10145990965-PROCESS IT s.r.l.,01442240030-IBM Italia s.p.a,09417760155-SAP Italia S.p.a</t>
  </si>
  <si>
    <t>10145990965-PROCESS IT s.r.l.</t>
  </si>
  <si>
    <t>39200.0</t>
  </si>
  <si>
    <t>Incarico per assistenza giudiziale. Costituzione in Giudizio avverso il ricorso RGL n. 324/2019 Tribunale di Udine</t>
  </si>
  <si>
    <t>10542.74</t>
  </si>
  <si>
    <t>appalto dei servizi di manutenzione degli apparati tecnologici di segnalamento e sicurezza, degli interventi a chiamata in regime di reperibilitÃ  sulla linea Ferroviaria Udine Cividale, per il periodo di anni 1 (uno) rinnovabile per un ulteriore anno</t>
  </si>
  <si>
    <t>02083270302-S.I.E.L. di Pellizzari G. e Iuri D. s.n.c.,02132990249-Piemme Impianti s.r.l.</t>
  </si>
  <si>
    <t>02083270302-S.I.E.L. di Pellizzari G. e Iuri D. s.n.c.</t>
  </si>
  <si>
    <t>146022.09</t>
  </si>
  <si>
    <t>incarico per il servizio di trasporto dei carri ferroviari EKK WAGON da Interporto Bologna a Udine</t>
  </si>
  <si>
    <t>01633680994-INRAIL S.p.a.</t>
  </si>
  <si>
    <t>27600.0</t>
  </si>
  <si>
    <t>Incarico per prestazione professionale connessa alla redazione di relazione geologica sulle indagini, caratterizzazione e modellazione geologica dei siti</t>
  </si>
  <si>
    <t>MCCNDR67A13L483Y-geol. Andrea Mocchiutti</t>
  </si>
  <si>
    <t>1950.0</t>
  </si>
  <si>
    <t>Incarico per prestazioni professionali relative a rilievo topografico passaggio a livello PL3</t>
  </si>
  <si>
    <t>01357160934-S.I.R.T. s.r.l.,DSTGNN68B05L736E-geom. Giovanni Di Stefano</t>
  </si>
  <si>
    <t>01357160934-S.I.R.T. s.r.l.</t>
  </si>
  <si>
    <t>450.0</t>
  </si>
  <si>
    <t>Servizio di manutenzione programmata impianti di sollevamento annuale e ispezione trimestrale funi e catene - compilazione libretto</t>
  </si>
  <si>
    <t>01524310305-Savio s.r.l.</t>
  </si>
  <si>
    <t>servizio di noleggio di locomotive INRAIL SIEMENS MODELLI E.190.311, E.190.312, E.190.313 e E.190.314.</t>
  </si>
  <si>
    <t>260000.0</t>
  </si>
  <si>
    <t>incarico per prestazione professionale connessa alla produzione di relazione tecnica e asseverazione di vani di servizio prefabbricati per impiantistica ferroviaria (Attestazione di conformitÃ  ex LR 19/2009 art. 10 commi 9 e 10)</t>
  </si>
  <si>
    <t>SCRMTT73P12G478H-ing. Matteo Scarabattoli</t>
  </si>
  <si>
    <t>900.0</t>
  </si>
  <si>
    <t>servizio di autocorse sostitutive di treni soppressi della SocietÃ  Ferrovie Udine Cividale sulla linea â€œUdine â€“ Cividaleâ€ per il periodo estivo dal 13.06.2019 al 07.09.2019</t>
  </si>
  <si>
    <t>37780.0</t>
  </si>
  <si>
    <t>incarico per lo svolgimento di servizi vari relativi allâ€™amministrazione del personale della SocietÃ  Ferrovie Udine Cividale s.r.l.</t>
  </si>
  <si>
    <t>DNGRRT66T63L483G-rag. Roberta Donaggio</t>
  </si>
  <si>
    <t>17500.0</t>
  </si>
  <si>
    <t>servizio di verifica e taratura della strumentazione presente presso lâ€™officina/deposito della societÃ  ferrovie udine cividale s.r.l.</t>
  </si>
  <si>
    <t>03612250278-TECNAUTO GROUP s.r.l.</t>
  </si>
  <si>
    <t>2537.4</t>
  </si>
  <si>
    <t>incarico per prestazione professionale connessa al collaudo statico di vani di servizio prefabbricati per impiantistica ferroviaria</t>
  </si>
  <si>
    <t>FRRGUO51T08C388B-ing. Ugo Ferrazzo</t>
  </si>
  <si>
    <t>832.0</t>
  </si>
  <si>
    <t>incarico per lo svolgimento del servizio di elaborazione contabile, consulenza ed assistenza amministrativa e fiscale</t>
  </si>
  <si>
    <t>BRNSLV70T57L483M-dott.ssa Silvia Brini</t>
  </si>
  <si>
    <t>12000.0</t>
  </si>
  <si>
    <t>incarico per indagini e prove tecnologiche sui ponti km 4+501, km 7+554, km 8+293, km 8+591 della linea Udine-Cividale allo scopo di verificarne lâ€™idoneitÃ  statica, le eventuali limitazioni e gli interventi necessari</t>
  </si>
  <si>
    <t>01288130212-4 EMME Service S.p.A.,02478810423-DRC S.r.l,02869860219-GEOLAND S.r.l</t>
  </si>
  <si>
    <t>01288130212-4 EMME Service S.p.A.</t>
  </si>
  <si>
    <t>38900.0</t>
  </si>
  <si>
    <t>Affidamento dei servizi di consulenza ed informatici in materia di rifiuti</t>
  </si>
  <si>
    <t>02781830308-NEDA AMBIENTE FVG s.r.l.</t>
  </si>
  <si>
    <t>3600.0</t>
  </si>
  <si>
    <t>AttivitÃ  di manutenzione di tipo RG (revisione generale) di una automotrice diesel Aln 663</t>
  </si>
  <si>
    <t>SERVIZIO DI  CONDUZIONE E MANUTENZIONE IMPIANTI DI CLIMATIZZAZIONE ESTIVA E INVERNALE</t>
  </si>
  <si>
    <t>03604650287-ASE AcegasApsAmga Servizi Energetici S.p.A.</t>
  </si>
  <si>
    <t>11610.0</t>
  </si>
  <si>
    <t>affidamento del servizio di consulenza legale per il settore dei contratti pubblici</t>
  </si>
  <si>
    <t>TSSDNL65L02F205A-avv. Danilo Tassan Mazzocco,CBRNDR62L04L483M-avv. Andrea Cabrini,GFFLCU69T27Z353O-avv. Luca Guffanti,RZNSRG56D05E098B-avv. Sergio Orzan,MRNMRC65E02G482J-avv. Marco Mariani</t>
  </si>
  <si>
    <t>TSSDNL65L02F205A-avv. Danilo Tassan Mazzocco</t>
  </si>
  <si>
    <t>76000.0</t>
  </si>
  <si>
    <t>affidamento del servizio di consulenza legale</t>
  </si>
  <si>
    <t>DLGMRA81P10L483J-avv. Mauro Dolegna,NDLCLD66H29I904F-avv. Claudio Nadalin,CDNNDR66M24L483U-avv. Andrea Cudini,CDCSBN83S54C758F-avv. Sabina Cudicio,GSPCST85R03L424J-avv. Cristiano Giovanni Gasparutti</t>
  </si>
  <si>
    <t>DLGMRA81P10L483J-avv. Mauro Dolegna</t>
  </si>
  <si>
    <t>129600.0</t>
  </si>
  <si>
    <t>CPPRRT66P12L483C-Cappellari geom. Roberto,DSTGNN68B05L736E-Di Stefano geom. Giovanni,MRSFBA63R06H816F-Moroso p.i. Fabio,00537050304-D'Orlando Engineering S.r.l.</t>
  </si>
  <si>
    <t>servizio relativo all'utilizzo delle tracce orarie per lâ€™effettuazione di treni per traffico passeggeri a committenza pubblica (progetto MICOTRA) e dei servizi di cui al capitolo 5 del PIR</t>
  </si>
  <si>
    <t>incarico inerente i compiti di supporto al responsabile unico del procedimento per lavori relativi a: ordinaria manutenzione su condizione a binari e scambi (1Â° lotto) e lavori all'armamento conseguenti alla realizzazione, da parte di ANAS s.p.a., di un sottopasso al km 13+516 (2Â° lotto) della linea Udine Cividale</t>
  </si>
  <si>
    <t>Incarico per â€œ"AttivitÃ  aggiuntive di valutazione in qualitÃ  di NoBo e DeBo per messa in servizio nuovo CCS attivazione linea Udine Cividale in conformitÃ  al Decreto Legislativo 191/2010 attuazione della direttiva 2008/57/CE e 2009/131/CE relativa all'interoperabilitÃ  del sistema ferroviario comunitario</t>
  </si>
  <si>
    <t>00500670310-AUTOSERVIZI F.V.G. S.p.A.,00188590939-ATAP S.p.A.,84002020273-ATVO S.p.A. (San DonÃ  di Piave â€“ VE),00505830315-AZIENDA PROVINCIALE TRASPORTI S.p.A.,00977240324-TRIESTE TRASPORTI S.p.A.</t>
  </si>
  <si>
    <t xml:space="preserve">00500670310-AUTOSERVIZI F.V.G. S.p.A. </t>
  </si>
  <si>
    <t>Codice fisc. - Elenco operatori invitati</t>
  </si>
  <si>
    <t>Codice fisc. -Aggiudicatario</t>
  </si>
  <si>
    <t>Riepilogo affidamenti e contratti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</si>
</sst>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1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03574-9DB4-45D5-A3EA-A00AF416021E}">
  <dimension ref="A3:E54"/>
  <sheetViews>
    <sheetView tabSelected="1" topLeftCell="A17" zoomScale="70" zoomScaleNormal="70" workbookViewId="0">
      <selection activeCell="C5" sqref="C5"/>
    </sheetView>
  </sheetViews>
  <sheetFormatPr defaultColWidth="30.5703125" defaultRowHeight="15" x14ac:dyDescent="0.25"/>
  <cols>
    <col min="1" max="1" width="16" style="1" customWidth="1"/>
    <col min="2" max="2" width="61.42578125" style="1" customWidth="1"/>
    <col min="3" max="3" width="47.42578125" style="1" customWidth="1"/>
    <col min="4" max="4" width="47.5703125" style="1" customWidth="1"/>
    <col min="5" max="5" width="21.5703125" style="1" customWidth="1"/>
    <col min="6" max="6" width="20.42578125" style="1" customWidth="1"/>
    <col min="7" max="16384" width="30.5703125" style="1"/>
  </cols>
  <sheetData>
    <row r="3" spans="1:5" x14ac:dyDescent="0.25">
      <c r="A3" s="5" t="s">
        <v>152</v>
      </c>
    </row>
    <row r="5" spans="1:5" ht="47.25" customHeight="1" x14ac:dyDescent="0.25">
      <c r="A5" s="2" t="s">
        <v>0</v>
      </c>
      <c r="B5" s="2" t="s">
        <v>1</v>
      </c>
      <c r="C5" s="2" t="s">
        <v>150</v>
      </c>
      <c r="D5" s="2" t="s">
        <v>151</v>
      </c>
      <c r="E5" s="2" t="s">
        <v>2</v>
      </c>
    </row>
    <row r="6" spans="1:5" ht="39.75" customHeight="1" x14ac:dyDescent="0.25">
      <c r="A6" s="3" t="str">
        <f>"Z542B6600E"</f>
        <v>Z542B6600E</v>
      </c>
      <c r="B6" s="3" t="s">
        <v>3</v>
      </c>
      <c r="C6" s="3" t="s">
        <v>4</v>
      </c>
      <c r="D6" s="3" t="s">
        <v>4</v>
      </c>
      <c r="E6" s="4" t="s">
        <v>5</v>
      </c>
    </row>
    <row r="7" spans="1:5" ht="59.25" customHeight="1" x14ac:dyDescent="0.25">
      <c r="A7" s="3" t="str">
        <f>"Z6B280706E"</f>
        <v>Z6B280706E</v>
      </c>
      <c r="B7" s="3" t="s">
        <v>6</v>
      </c>
      <c r="C7" s="3" t="s">
        <v>7</v>
      </c>
      <c r="D7" s="3" t="s">
        <v>7</v>
      </c>
      <c r="E7" s="4" t="s">
        <v>8</v>
      </c>
    </row>
    <row r="8" spans="1:5" ht="94.5" customHeight="1" x14ac:dyDescent="0.25">
      <c r="A8" s="3" t="str">
        <f>"Z7B2BB943D"</f>
        <v>Z7B2BB943D</v>
      </c>
      <c r="B8" s="3" t="s">
        <v>9</v>
      </c>
      <c r="C8" s="3" t="s">
        <v>10</v>
      </c>
      <c r="D8" s="3" t="s">
        <v>10</v>
      </c>
      <c r="E8" s="4" t="s">
        <v>11</v>
      </c>
    </row>
    <row r="9" spans="1:5" ht="122.25" customHeight="1" x14ac:dyDescent="0.25">
      <c r="A9" s="3" t="str">
        <f>"Z962A21A93"</f>
        <v>Z962A21A93</v>
      </c>
      <c r="B9" s="3" t="s">
        <v>12</v>
      </c>
      <c r="C9" s="3" t="s">
        <v>144</v>
      </c>
      <c r="D9" s="3" t="s">
        <v>13</v>
      </c>
      <c r="E9" s="4" t="s">
        <v>14</v>
      </c>
    </row>
    <row r="10" spans="1:5" ht="40.5" customHeight="1" x14ac:dyDescent="0.25">
      <c r="A10" s="3" t="str">
        <f>"Z102B035CD"</f>
        <v>Z102B035CD</v>
      </c>
      <c r="B10" s="3" t="s">
        <v>15</v>
      </c>
      <c r="C10" s="3" t="s">
        <v>16</v>
      </c>
      <c r="D10" s="3" t="s">
        <v>16</v>
      </c>
      <c r="E10" s="4" t="s">
        <v>17</v>
      </c>
    </row>
    <row r="11" spans="1:5" ht="32.25" customHeight="1" x14ac:dyDescent="0.25">
      <c r="A11" s="3" t="str">
        <f>"811323989E"</f>
        <v>811323989E</v>
      </c>
      <c r="B11" s="3" t="s">
        <v>18</v>
      </c>
      <c r="C11" s="3" t="s">
        <v>19</v>
      </c>
      <c r="D11" s="3" t="s">
        <v>19</v>
      </c>
      <c r="E11" s="4" t="s">
        <v>20</v>
      </c>
    </row>
    <row r="12" spans="1:5" x14ac:dyDescent="0.25">
      <c r="A12" s="3" t="str">
        <f>"ZC7287372A"</f>
        <v>ZC7287372A</v>
      </c>
      <c r="B12" s="3" t="s">
        <v>21</v>
      </c>
      <c r="C12" s="3" t="s">
        <v>22</v>
      </c>
      <c r="D12" s="3" t="s">
        <v>22</v>
      </c>
      <c r="E12" s="4" t="s">
        <v>23</v>
      </c>
    </row>
    <row r="13" spans="1:5" x14ac:dyDescent="0.25">
      <c r="A13" s="3" t="str">
        <f>"81110309B1"</f>
        <v>81110309B1</v>
      </c>
      <c r="B13" s="3" t="s">
        <v>24</v>
      </c>
      <c r="C13" s="3" t="s">
        <v>19</v>
      </c>
      <c r="D13" s="3" t="s">
        <v>19</v>
      </c>
      <c r="E13" s="4" t="s">
        <v>25</v>
      </c>
    </row>
    <row r="14" spans="1:5" ht="87" customHeight="1" x14ac:dyDescent="0.25">
      <c r="A14" s="3" t="str">
        <f>"818429343D"</f>
        <v>818429343D</v>
      </c>
      <c r="B14" s="3" t="s">
        <v>145</v>
      </c>
      <c r="C14" s="3" t="s">
        <v>10</v>
      </c>
      <c r="D14" s="3" t="s">
        <v>10</v>
      </c>
      <c r="E14" s="4" t="s">
        <v>26</v>
      </c>
    </row>
    <row r="15" spans="1:5" ht="45.75" customHeight="1" x14ac:dyDescent="0.25">
      <c r="A15" s="3" t="str">
        <f>"ZEB28A7E58"</f>
        <v>ZEB28A7E58</v>
      </c>
      <c r="B15" s="3" t="s">
        <v>27</v>
      </c>
      <c r="C15" s="3" t="s">
        <v>28</v>
      </c>
      <c r="D15" s="3" t="s">
        <v>28</v>
      </c>
      <c r="E15" s="4" t="s">
        <v>11</v>
      </c>
    </row>
    <row r="16" spans="1:5" ht="30" x14ac:dyDescent="0.25">
      <c r="A16" s="3" t="str">
        <f>"Z29278D419"</f>
        <v>Z29278D419</v>
      </c>
      <c r="B16" s="3" t="s">
        <v>29</v>
      </c>
      <c r="C16" s="3" t="s">
        <v>30</v>
      </c>
      <c r="D16" s="3" t="s">
        <v>31</v>
      </c>
      <c r="E16" s="4" t="s">
        <v>32</v>
      </c>
    </row>
    <row r="17" spans="1:5" ht="126" customHeight="1" x14ac:dyDescent="0.25">
      <c r="A17" s="3" t="str">
        <f>"ZBE28D681E"</f>
        <v>ZBE28D681E</v>
      </c>
      <c r="B17" s="3" t="s">
        <v>146</v>
      </c>
      <c r="C17" s="3" t="s">
        <v>33</v>
      </c>
      <c r="D17" s="3" t="s">
        <v>33</v>
      </c>
      <c r="E17" s="4" t="s">
        <v>34</v>
      </c>
    </row>
    <row r="18" spans="1:5" ht="75" x14ac:dyDescent="0.25">
      <c r="A18" s="3" t="str">
        <f>"7981632B15"</f>
        <v>7981632B15</v>
      </c>
      <c r="B18" s="3" t="s">
        <v>35</v>
      </c>
      <c r="C18" s="3" t="s">
        <v>148</v>
      </c>
      <c r="D18" s="3" t="s">
        <v>149</v>
      </c>
      <c r="E18" s="4" t="s">
        <v>37</v>
      </c>
    </row>
    <row r="19" spans="1:5" ht="133.5" customHeight="1" x14ac:dyDescent="0.25">
      <c r="A19" s="3" t="str">
        <f>"Z8E293CB59"</f>
        <v>Z8E293CB59</v>
      </c>
      <c r="B19" s="3" t="s">
        <v>147</v>
      </c>
      <c r="C19" s="3" t="s">
        <v>38</v>
      </c>
      <c r="D19" s="3" t="s">
        <v>38</v>
      </c>
      <c r="E19" s="4" t="s">
        <v>39</v>
      </c>
    </row>
    <row r="20" spans="1:5" ht="97.5" customHeight="1" x14ac:dyDescent="0.25">
      <c r="A20" s="3" t="str">
        <f>"ZB428446ED"</f>
        <v>ZB428446ED</v>
      </c>
      <c r="B20" s="3" t="s">
        <v>40</v>
      </c>
      <c r="C20" s="3" t="s">
        <v>41</v>
      </c>
      <c r="D20" s="3" t="s">
        <v>42</v>
      </c>
      <c r="E20" s="4" t="s">
        <v>43</v>
      </c>
    </row>
    <row r="21" spans="1:5" x14ac:dyDescent="0.25">
      <c r="A21" s="3" t="str">
        <f>"ZAF29518C7"</f>
        <v>ZAF29518C7</v>
      </c>
      <c r="B21" s="3" t="s">
        <v>44</v>
      </c>
      <c r="C21" s="3" t="s">
        <v>45</v>
      </c>
      <c r="D21" s="3" t="s">
        <v>45</v>
      </c>
      <c r="E21" s="4" t="s">
        <v>46</v>
      </c>
    </row>
    <row r="22" spans="1:5" ht="60" customHeight="1" x14ac:dyDescent="0.25">
      <c r="A22" s="3" t="str">
        <f>"Z9629519E2"</f>
        <v>Z9629519E2</v>
      </c>
      <c r="B22" s="3" t="s">
        <v>47</v>
      </c>
      <c r="C22" s="3" t="s">
        <v>48</v>
      </c>
      <c r="D22" s="3" t="s">
        <v>48</v>
      </c>
      <c r="E22" s="4" t="s">
        <v>49</v>
      </c>
    </row>
    <row r="23" spans="1:5" ht="73.5" customHeight="1" x14ac:dyDescent="0.25">
      <c r="A23" s="3" t="str">
        <f>"ZF42B46232"</f>
        <v>ZF42B46232</v>
      </c>
      <c r="B23" s="3" t="s">
        <v>50</v>
      </c>
      <c r="C23" s="3" t="s">
        <v>51</v>
      </c>
      <c r="D23" s="3" t="s">
        <v>51</v>
      </c>
      <c r="E23" s="4" t="s">
        <v>52</v>
      </c>
    </row>
    <row r="24" spans="1:5" ht="30" x14ac:dyDescent="0.25">
      <c r="A24" s="3" t="str">
        <f>"Z6F2903EEC"</f>
        <v>Z6F2903EEC</v>
      </c>
      <c r="B24" s="3" t="s">
        <v>53</v>
      </c>
      <c r="C24" s="3" t="s">
        <v>54</v>
      </c>
      <c r="D24" s="3" t="s">
        <v>54</v>
      </c>
      <c r="E24" s="4" t="s">
        <v>55</v>
      </c>
    </row>
    <row r="25" spans="1:5" ht="37.5" customHeight="1" x14ac:dyDescent="0.25">
      <c r="A25" s="3" t="str">
        <f>"0000000000"</f>
        <v>0000000000</v>
      </c>
      <c r="B25" s="3" t="s">
        <v>56</v>
      </c>
      <c r="C25" s="3" t="s">
        <v>57</v>
      </c>
      <c r="D25" s="3" t="s">
        <v>57</v>
      </c>
      <c r="E25" s="4" t="s">
        <v>58</v>
      </c>
    </row>
    <row r="26" spans="1:5" ht="140.25" customHeight="1" x14ac:dyDescent="0.25">
      <c r="A26" s="3" t="str">
        <f>"ZBA2953928"</f>
        <v>ZBA2953928</v>
      </c>
      <c r="B26" s="3" t="s">
        <v>59</v>
      </c>
      <c r="C26" s="3" t="s">
        <v>60</v>
      </c>
      <c r="D26" s="3" t="s">
        <v>60</v>
      </c>
      <c r="E26" s="4" t="s">
        <v>61</v>
      </c>
    </row>
    <row r="27" spans="1:5" ht="54" customHeight="1" x14ac:dyDescent="0.25">
      <c r="A27" s="3" t="str">
        <f>"Z4B285E5CC"</f>
        <v>Z4B285E5CC</v>
      </c>
      <c r="B27" s="3" t="s">
        <v>62</v>
      </c>
      <c r="C27" s="3" t="s">
        <v>63</v>
      </c>
      <c r="D27" s="3" t="s">
        <v>63</v>
      </c>
      <c r="E27" s="4" t="s">
        <v>64</v>
      </c>
    </row>
    <row r="28" spans="1:5" ht="63" customHeight="1" x14ac:dyDescent="0.25">
      <c r="A28" s="3" t="str">
        <f>"ZB82A82036"</f>
        <v>ZB82A82036</v>
      </c>
      <c r="B28" s="3" t="s">
        <v>65</v>
      </c>
      <c r="C28" s="3" t="s">
        <v>66</v>
      </c>
      <c r="D28" s="3" t="s">
        <v>66</v>
      </c>
      <c r="E28" s="4" t="s">
        <v>67</v>
      </c>
    </row>
    <row r="29" spans="1:5" ht="140.25" customHeight="1" x14ac:dyDescent="0.25">
      <c r="A29" s="3" t="str">
        <f>"Z0528F8675"</f>
        <v>Z0528F8675</v>
      </c>
      <c r="B29" s="3" t="s">
        <v>68</v>
      </c>
      <c r="C29" s="3" t="s">
        <v>69</v>
      </c>
      <c r="D29" s="3" t="s">
        <v>69</v>
      </c>
      <c r="E29" s="4" t="s">
        <v>70</v>
      </c>
    </row>
    <row r="30" spans="1:5" ht="87.75" customHeight="1" x14ac:dyDescent="0.25">
      <c r="A30" s="3" t="str">
        <f>"Z822756709"</f>
        <v>Z822756709</v>
      </c>
      <c r="B30" s="3" t="s">
        <v>71</v>
      </c>
      <c r="C30" s="3" t="s">
        <v>33</v>
      </c>
      <c r="D30" s="3" t="s">
        <v>33</v>
      </c>
      <c r="E30" s="4" t="s">
        <v>55</v>
      </c>
    </row>
    <row r="31" spans="1:5" ht="87.75" customHeight="1" x14ac:dyDescent="0.25">
      <c r="A31" s="3" t="str">
        <f>"Z052935606"</f>
        <v>Z052935606</v>
      </c>
      <c r="B31" s="3" t="s">
        <v>72</v>
      </c>
      <c r="C31" s="3" t="s">
        <v>73</v>
      </c>
      <c r="D31" s="3" t="s">
        <v>73</v>
      </c>
      <c r="E31" s="4" t="s">
        <v>74</v>
      </c>
    </row>
    <row r="32" spans="1:5" x14ac:dyDescent="0.25">
      <c r="A32" s="3" t="str">
        <f>"ZA4287019C"</f>
        <v>ZA4287019C</v>
      </c>
      <c r="B32" s="3" t="s">
        <v>75</v>
      </c>
      <c r="C32" s="3" t="s">
        <v>76</v>
      </c>
      <c r="D32" s="3" t="s">
        <v>76</v>
      </c>
      <c r="E32" s="4" t="s">
        <v>77</v>
      </c>
    </row>
    <row r="33" spans="1:5" ht="42" customHeight="1" x14ac:dyDescent="0.25">
      <c r="A33" s="3" t="str">
        <f>"Z292BB54F5"</f>
        <v>Z292BB54F5</v>
      </c>
      <c r="B33" s="3" t="s">
        <v>78</v>
      </c>
      <c r="C33" s="3" t="s">
        <v>79</v>
      </c>
      <c r="D33" s="3" t="s">
        <v>79</v>
      </c>
      <c r="E33" s="4" t="s">
        <v>80</v>
      </c>
    </row>
    <row r="34" spans="1:5" ht="87" customHeight="1" x14ac:dyDescent="0.25">
      <c r="A34" s="3" t="str">
        <f>"Z282971E5B"</f>
        <v>Z282971E5B</v>
      </c>
      <c r="B34" s="3" t="s">
        <v>81</v>
      </c>
      <c r="C34" s="3" t="s">
        <v>82</v>
      </c>
      <c r="D34" s="3" t="s">
        <v>42</v>
      </c>
      <c r="E34" s="4" t="s">
        <v>83</v>
      </c>
    </row>
    <row r="35" spans="1:5" ht="69.75" customHeight="1" x14ac:dyDescent="0.25">
      <c r="A35" s="3" t="str">
        <f>"Z99274F3A8"</f>
        <v>Z99274F3A8</v>
      </c>
      <c r="B35" s="3" t="s">
        <v>84</v>
      </c>
      <c r="C35" s="3" t="s">
        <v>85</v>
      </c>
      <c r="D35" s="3" t="s">
        <v>86</v>
      </c>
      <c r="E35" s="4" t="s">
        <v>87</v>
      </c>
    </row>
    <row r="36" spans="1:5" ht="50.25" customHeight="1" x14ac:dyDescent="0.25">
      <c r="A36" s="3" t="str">
        <f>"Z2028BC8F4"</f>
        <v>Z2028BC8F4</v>
      </c>
      <c r="B36" s="3" t="s">
        <v>88</v>
      </c>
      <c r="C36" s="3" t="s">
        <v>7</v>
      </c>
      <c r="D36" s="3" t="s">
        <v>7</v>
      </c>
      <c r="E36" s="4" t="s">
        <v>89</v>
      </c>
    </row>
    <row r="37" spans="1:5" ht="87" customHeight="1" x14ac:dyDescent="0.25">
      <c r="A37" s="3" t="str">
        <f>"7774738CC0"</f>
        <v>7774738CC0</v>
      </c>
      <c r="B37" s="3" t="s">
        <v>90</v>
      </c>
      <c r="C37" s="3" t="s">
        <v>91</v>
      </c>
      <c r="D37" s="3" t="s">
        <v>92</v>
      </c>
      <c r="E37" s="4" t="s">
        <v>93</v>
      </c>
    </row>
    <row r="38" spans="1:5" ht="38.25" customHeight="1" x14ac:dyDescent="0.25">
      <c r="A38" s="3" t="str">
        <f>"ZD5295B035"</f>
        <v>ZD5295B035</v>
      </c>
      <c r="B38" s="3" t="s">
        <v>94</v>
      </c>
      <c r="C38" s="3" t="s">
        <v>95</v>
      </c>
      <c r="D38" s="3" t="s">
        <v>95</v>
      </c>
      <c r="E38" s="4" t="s">
        <v>96</v>
      </c>
    </row>
    <row r="39" spans="1:5" ht="54.75" customHeight="1" x14ac:dyDescent="0.25">
      <c r="A39" s="3" t="str">
        <f>"Z6227F4FB5"</f>
        <v>Z6227F4FB5</v>
      </c>
      <c r="B39" s="3" t="s">
        <v>97</v>
      </c>
      <c r="C39" s="3" t="s">
        <v>98</v>
      </c>
      <c r="D39" s="3" t="s">
        <v>98</v>
      </c>
      <c r="E39" s="4" t="s">
        <v>99</v>
      </c>
    </row>
    <row r="40" spans="1:5" ht="30" x14ac:dyDescent="0.25">
      <c r="A40" s="3" t="str">
        <f>"Z862951A79"</f>
        <v>Z862951A79</v>
      </c>
      <c r="B40" s="3" t="s">
        <v>100</v>
      </c>
      <c r="C40" s="3" t="s">
        <v>101</v>
      </c>
      <c r="D40" s="3" t="s">
        <v>102</v>
      </c>
      <c r="E40" s="4" t="s">
        <v>103</v>
      </c>
    </row>
    <row r="41" spans="1:5" ht="58.5" customHeight="1" x14ac:dyDescent="0.25">
      <c r="A41" s="3" t="str">
        <f>"Z612A88C25"</f>
        <v>Z612A88C25</v>
      </c>
      <c r="B41" s="3" t="s">
        <v>104</v>
      </c>
      <c r="C41" s="3" t="s">
        <v>105</v>
      </c>
      <c r="D41" s="3" t="s">
        <v>105</v>
      </c>
      <c r="E41" s="4" t="s">
        <v>11</v>
      </c>
    </row>
    <row r="42" spans="1:5" ht="51" customHeight="1" x14ac:dyDescent="0.25">
      <c r="A42" s="3" t="str">
        <f>"7722828745"</f>
        <v>7722828745</v>
      </c>
      <c r="B42" s="3" t="s">
        <v>106</v>
      </c>
      <c r="C42" s="3" t="s">
        <v>95</v>
      </c>
      <c r="D42" s="3" t="s">
        <v>95</v>
      </c>
      <c r="E42" s="4" t="s">
        <v>107</v>
      </c>
    </row>
    <row r="43" spans="1:5" ht="89.25" customHeight="1" x14ac:dyDescent="0.25">
      <c r="A43" s="3" t="str">
        <f>"Z17287CCCD"</f>
        <v>Z17287CCCD</v>
      </c>
      <c r="B43" s="3" t="s">
        <v>108</v>
      </c>
      <c r="C43" s="3" t="s">
        <v>109</v>
      </c>
      <c r="D43" s="3" t="s">
        <v>109</v>
      </c>
      <c r="E43" s="4" t="s">
        <v>110</v>
      </c>
    </row>
    <row r="44" spans="1:5" ht="69" customHeight="1" x14ac:dyDescent="0.25">
      <c r="A44" s="3" t="str">
        <f>"Z7428B6AEB"</f>
        <v>Z7428B6AEB</v>
      </c>
      <c r="B44" s="3" t="s">
        <v>111</v>
      </c>
      <c r="C44" s="3" t="s">
        <v>36</v>
      </c>
      <c r="D44" s="3" t="s">
        <v>36</v>
      </c>
      <c r="E44" s="4" t="s">
        <v>112</v>
      </c>
    </row>
    <row r="45" spans="1:5" ht="51.75" customHeight="1" x14ac:dyDescent="0.25">
      <c r="A45" s="3" t="str">
        <f>"ZBA286AC5B"</f>
        <v>ZBA286AC5B</v>
      </c>
      <c r="B45" s="3" t="s">
        <v>113</v>
      </c>
      <c r="C45" s="3" t="s">
        <v>114</v>
      </c>
      <c r="D45" s="3" t="s">
        <v>114</v>
      </c>
      <c r="E45" s="4" t="s">
        <v>115</v>
      </c>
    </row>
    <row r="46" spans="1:5" ht="51.75" customHeight="1" x14ac:dyDescent="0.25">
      <c r="A46" s="3" t="str">
        <f>"ZE52AD540D"</f>
        <v>ZE52AD540D</v>
      </c>
      <c r="B46" s="3" t="s">
        <v>116</v>
      </c>
      <c r="C46" s="3" t="s">
        <v>117</v>
      </c>
      <c r="D46" s="3" t="s">
        <v>117</v>
      </c>
      <c r="E46" s="4" t="s">
        <v>118</v>
      </c>
    </row>
    <row r="47" spans="1:5" ht="57.75" customHeight="1" x14ac:dyDescent="0.25">
      <c r="A47" s="3" t="str">
        <f>"Z89279ECE5"</f>
        <v>Z89279ECE5</v>
      </c>
      <c r="B47" s="3" t="s">
        <v>119</v>
      </c>
      <c r="C47" s="3" t="s">
        <v>120</v>
      </c>
      <c r="D47" s="3" t="s">
        <v>120</v>
      </c>
      <c r="E47" s="4" t="s">
        <v>121</v>
      </c>
    </row>
    <row r="48" spans="1:5" ht="62.25" customHeight="1" x14ac:dyDescent="0.25">
      <c r="A48" s="3" t="str">
        <f>"Z81286ACAE"</f>
        <v>Z81286ACAE</v>
      </c>
      <c r="B48" s="3" t="s">
        <v>122</v>
      </c>
      <c r="C48" s="3" t="s">
        <v>123</v>
      </c>
      <c r="D48" s="3" t="s">
        <v>123</v>
      </c>
      <c r="E48" s="4" t="s">
        <v>124</v>
      </c>
    </row>
    <row r="49" spans="1:5" ht="81.75" customHeight="1" x14ac:dyDescent="0.25">
      <c r="A49" s="3" t="str">
        <f>"Z2427F40F5"</f>
        <v>Z2427F40F5</v>
      </c>
      <c r="B49" s="3" t="s">
        <v>125</v>
      </c>
      <c r="C49" s="3" t="s">
        <v>126</v>
      </c>
      <c r="D49" s="3" t="s">
        <v>127</v>
      </c>
      <c r="E49" s="4" t="s">
        <v>128</v>
      </c>
    </row>
    <row r="50" spans="1:5" ht="35.25" customHeight="1" x14ac:dyDescent="0.25">
      <c r="A50" s="3" t="str">
        <f>"ZB52A1831D"</f>
        <v>ZB52A1831D</v>
      </c>
      <c r="B50" s="3" t="s">
        <v>129</v>
      </c>
      <c r="C50" s="3" t="s">
        <v>130</v>
      </c>
      <c r="D50" s="3" t="s">
        <v>130</v>
      </c>
      <c r="E50" s="4" t="s">
        <v>131</v>
      </c>
    </row>
    <row r="51" spans="1:5" ht="41.25" customHeight="1" x14ac:dyDescent="0.25">
      <c r="A51" s="3" t="str">
        <f>"7973066E31"</f>
        <v>7973066E31</v>
      </c>
      <c r="B51" s="3" t="s">
        <v>132</v>
      </c>
      <c r="C51" s="3"/>
      <c r="D51" s="3"/>
      <c r="E51" s="4"/>
    </row>
    <row r="52" spans="1:5" ht="45.75" customHeight="1" x14ac:dyDescent="0.25">
      <c r="A52" s="3" t="str">
        <f>"Z272A54004"</f>
        <v>Z272A54004</v>
      </c>
      <c r="B52" s="3" t="s">
        <v>133</v>
      </c>
      <c r="C52" s="3" t="s">
        <v>134</v>
      </c>
      <c r="D52" s="3" t="s">
        <v>134</v>
      </c>
      <c r="E52" s="4" t="s">
        <v>135</v>
      </c>
    </row>
    <row r="53" spans="1:5" ht="167.25" customHeight="1" x14ac:dyDescent="0.25">
      <c r="A53" s="3" t="str">
        <f>"7851695FAC"</f>
        <v>7851695FAC</v>
      </c>
      <c r="B53" s="3" t="s">
        <v>136</v>
      </c>
      <c r="C53" s="3" t="s">
        <v>137</v>
      </c>
      <c r="D53" s="3" t="s">
        <v>138</v>
      </c>
      <c r="E53" s="4" t="s">
        <v>139</v>
      </c>
    </row>
    <row r="54" spans="1:5" ht="182.25" customHeight="1" x14ac:dyDescent="0.25">
      <c r="A54" s="3" t="str">
        <f>"7849855146"</f>
        <v>7849855146</v>
      </c>
      <c r="B54" s="3" t="s">
        <v>140</v>
      </c>
      <c r="C54" s="3" t="s">
        <v>141</v>
      </c>
      <c r="D54" s="3" t="s">
        <v>142</v>
      </c>
      <c r="E54" s="4" t="s">
        <v>143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Rainis</dc:creator>
  <cp:lastModifiedBy>Francesca Lucchese</cp:lastModifiedBy>
  <dcterms:created xsi:type="dcterms:W3CDTF">2023-06-08T13:08:36Z</dcterms:created>
  <dcterms:modified xsi:type="dcterms:W3CDTF">2023-06-20T13:21:59Z</dcterms:modified>
</cp:coreProperties>
</file>